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orkgroups\GAS\NGAS\Common\GASControl\Gas Composition\"/>
    </mc:Choice>
  </mc:AlternateContent>
  <xr:revisionPtr revIDLastSave="0" documentId="8_{36689287-4D0F-43CE-8AF3-381F4B4317FC}" xr6:coauthVersionLast="47" xr6:coauthVersionMax="47" xr10:uidLastSave="{00000000-0000-0000-0000-000000000000}"/>
  <bookViews>
    <workbookView xWindow="-120" yWindow="-120" windowWidth="29040" windowHeight="15720" tabRatio="954" xr2:uid="{00000000-000D-0000-FFFF-FFFF00000000}"/>
  </bookViews>
  <sheets>
    <sheet name="Jan" sheetId="29" r:id="rId1"/>
    <sheet name="Feb" sheetId="39" r:id="rId2"/>
    <sheet name="Mar" sheetId="30" r:id="rId3"/>
    <sheet name="Apr" sheetId="35" r:id="rId4"/>
    <sheet name="May" sheetId="38" r:id="rId5"/>
    <sheet name="Jun" sheetId="37" r:id="rId6"/>
    <sheet name="Jul" sheetId="36" r:id="rId7"/>
    <sheet name="Aug" sheetId="33" r:id="rId8"/>
    <sheet name="Sep" sheetId="34" r:id="rId9"/>
    <sheet name="Oct" sheetId="32" r:id="rId10"/>
    <sheet name="Nov" sheetId="31" r:id="rId11"/>
    <sheet name="Dec" sheetId="26" r:id="rId12"/>
  </sheets>
  <externalReferences>
    <externalReference r:id="rId13"/>
  </externalReferences>
  <definedNames>
    <definedName name="CarbonDioxideSG">#REF!</definedName>
    <definedName name="EthaneHV">#REF!</definedName>
    <definedName name="EthaneSG">#REF!</definedName>
    <definedName name="HeliumSG">#REF!</definedName>
    <definedName name="HeptaneHV">#REF!</definedName>
    <definedName name="HeptanesSG">#REF!</definedName>
    <definedName name="HexaneHV">#REF!</definedName>
    <definedName name="HexaneSG">#REF!</definedName>
    <definedName name="HydrogenHV">#REF!</definedName>
    <definedName name="HydrogenSG">#REF!</definedName>
    <definedName name="IButaneHV">#REF!</definedName>
    <definedName name="IButaneSG">#REF!</definedName>
    <definedName name="IPentaneHV">#REF!</definedName>
    <definedName name="IPentaneSG">#REF!</definedName>
    <definedName name="JulRpt" localSheetId="11">Dec!#REF!</definedName>
    <definedName name="MethaneHV">#REF!</definedName>
    <definedName name="MethaneSG">#REF!</definedName>
    <definedName name="NButaneHV">#REF!</definedName>
    <definedName name="NButaneSG">#REF!</definedName>
    <definedName name="NitrogenSG">#REF!</definedName>
    <definedName name="NPentaneHV">#REF!</definedName>
    <definedName name="NPentaneSG">#REF!</definedName>
    <definedName name="OxygenSG">#REF!</definedName>
    <definedName name="_xlnm.Print_Area" localSheetId="11">Dec!#REF!</definedName>
    <definedName name="_xlnm.Print_Area" localSheetId="6">Jul!#REF!</definedName>
    <definedName name="_xlnm.Print_Area" localSheetId="5">Jun!#REF!</definedName>
    <definedName name="_xlnm.Print_Area" localSheetId="8">Sep!#REF!</definedName>
    <definedName name="PropaneHV">#REF!</definedName>
    <definedName name="PropaneS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45" i="29" l="1"/>
  <c r="W45" i="29"/>
  <c r="R45" i="29"/>
  <c r="O45" i="29"/>
  <c r="L45" i="29"/>
  <c r="I45" i="29"/>
  <c r="F45" i="29"/>
  <c r="Y44" i="29"/>
  <c r="W44" i="29"/>
  <c r="R44" i="29"/>
  <c r="O44" i="29"/>
  <c r="L44" i="29"/>
  <c r="I44" i="29"/>
  <c r="F44" i="29"/>
  <c r="Y40" i="29"/>
  <c r="W40" i="29"/>
  <c r="R40" i="29"/>
  <c r="O40" i="29"/>
  <c r="L40" i="29"/>
  <c r="I40" i="29"/>
  <c r="F40" i="29"/>
  <c r="Y39" i="29"/>
  <c r="W39" i="29"/>
  <c r="R39" i="29"/>
  <c r="O39" i="29"/>
  <c r="L39" i="29"/>
  <c r="I39" i="29"/>
  <c r="F39" i="29"/>
  <c r="U31" i="29"/>
  <c r="Y29" i="29"/>
  <c r="W29" i="29"/>
  <c r="R29" i="29"/>
  <c r="O29" i="29"/>
  <c r="L29" i="29"/>
  <c r="I29" i="29"/>
  <c r="F29" i="29"/>
  <c r="Y28" i="29"/>
  <c r="W28" i="29"/>
  <c r="R28" i="29"/>
  <c r="O28" i="29"/>
  <c r="L28" i="29"/>
  <c r="I28" i="29"/>
  <c r="F28" i="29"/>
  <c r="Y27" i="29"/>
  <c r="W27" i="29"/>
  <c r="R27" i="29"/>
  <c r="O27" i="29"/>
  <c r="L27" i="29"/>
  <c r="I27" i="29"/>
  <c r="F27" i="29"/>
  <c r="Y26" i="29"/>
  <c r="W26" i="29"/>
  <c r="R26" i="29"/>
  <c r="O26" i="29"/>
  <c r="L26" i="29"/>
  <c r="I26" i="29"/>
  <c r="F26" i="29"/>
  <c r="Y25" i="29"/>
  <c r="W25" i="29"/>
  <c r="R25" i="29"/>
  <c r="O25" i="29"/>
  <c r="L25" i="29"/>
  <c r="I25" i="29"/>
  <c r="F25" i="29"/>
  <c r="Y24" i="29"/>
  <c r="W24" i="29"/>
  <c r="R24" i="29"/>
  <c r="O24" i="29"/>
  <c r="L24" i="29"/>
  <c r="I24" i="29"/>
  <c r="F24" i="29"/>
  <c r="Y23" i="29"/>
  <c r="W23" i="29"/>
  <c r="W31" i="29" s="1"/>
  <c r="R23" i="29"/>
  <c r="O23" i="29"/>
  <c r="L23" i="29"/>
  <c r="I23" i="29"/>
  <c r="F23" i="29"/>
  <c r="Y22" i="29"/>
  <c r="W22" i="29"/>
  <c r="R22" i="29"/>
  <c r="O22" i="29"/>
  <c r="L22" i="29"/>
  <c r="I22" i="29"/>
  <c r="F22" i="29"/>
  <c r="Y21" i="29"/>
  <c r="W21" i="29"/>
  <c r="R21" i="29"/>
  <c r="O21" i="29"/>
  <c r="L21" i="29"/>
  <c r="I21" i="29"/>
  <c r="F21" i="29"/>
  <c r="Y20" i="29"/>
  <c r="Y31" i="29" s="1"/>
  <c r="W20" i="29"/>
  <c r="R20" i="29"/>
  <c r="O20" i="29"/>
  <c r="L20" i="29"/>
  <c r="I20" i="29"/>
  <c r="F20" i="29"/>
  <c r="Y19" i="29"/>
  <c r="W19" i="29"/>
  <c r="R19" i="29"/>
  <c r="O19" i="29"/>
  <c r="L19" i="29"/>
  <c r="I19" i="29"/>
  <c r="F19" i="29"/>
  <c r="Y18" i="29"/>
  <c r="W18" i="29"/>
  <c r="R18" i="29"/>
  <c r="R31" i="29" s="1"/>
  <c r="O18" i="29"/>
  <c r="L18" i="29"/>
  <c r="I18" i="29"/>
  <c r="I31" i="29" s="1"/>
  <c r="F18" i="29"/>
  <c r="F31" i="29" s="1"/>
  <c r="Y17" i="29"/>
  <c r="W17" i="29"/>
  <c r="R17" i="29"/>
  <c r="O17" i="29"/>
  <c r="L17" i="29"/>
  <c r="I17" i="29"/>
  <c r="F17" i="29"/>
  <c r="Y16" i="29"/>
  <c r="W16" i="29"/>
  <c r="R16" i="29"/>
  <c r="O16" i="29"/>
  <c r="O31" i="29" s="1"/>
  <c r="L16" i="29"/>
  <c r="L31" i="29" s="1"/>
  <c r="I16" i="29"/>
  <c r="F16" i="29"/>
  <c r="Y12" i="29"/>
  <c r="R12" i="29"/>
  <c r="O12" i="29"/>
  <c r="K12" i="29"/>
  <c r="W12" i="29" s="1"/>
  <c r="I12" i="29"/>
  <c r="F12" i="29"/>
</calcChain>
</file>

<file path=xl/sharedStrings.xml><?xml version="1.0" encoding="utf-8"?>
<sst xmlns="http://schemas.openxmlformats.org/spreadsheetml/2006/main" count="102" uniqueCount="59">
  <si>
    <t xml:space="preserve">                        </t>
  </si>
  <si>
    <t>Percent by Volume at 14.73 PSIA and 60 Degrees F.</t>
  </si>
  <si>
    <t>Natural</t>
  </si>
  <si>
    <t>Gulf Coast</t>
  </si>
  <si>
    <t>Midwestern</t>
  </si>
  <si>
    <t xml:space="preserve">Northern </t>
  </si>
  <si>
    <t>Northern</t>
  </si>
  <si>
    <t>Alliance</t>
  </si>
  <si>
    <t>ANR</t>
  </si>
  <si>
    <t>Division</t>
  </si>
  <si>
    <t>Tennesee</t>
  </si>
  <si>
    <t>Border</t>
  </si>
  <si>
    <t>Gas Trans.</t>
  </si>
  <si>
    <t xml:space="preserve">Gas </t>
  </si>
  <si>
    <t xml:space="preserve"> </t>
  </si>
  <si>
    <t>Natural Gas Pipeline</t>
  </si>
  <si>
    <t>Pipeline</t>
  </si>
  <si>
    <t xml:space="preserve">      Date of Sample:</t>
  </si>
  <si>
    <t xml:space="preserve">    (Avg)</t>
  </si>
  <si>
    <t>(Avg)</t>
  </si>
  <si>
    <t>Moisture</t>
  </si>
  <si>
    <t>Dry</t>
  </si>
  <si>
    <t>Nitrogen</t>
  </si>
  <si>
    <t>N2</t>
  </si>
  <si>
    <t>%</t>
  </si>
  <si>
    <t>Carbon Dioxide</t>
  </si>
  <si>
    <t>CO2</t>
  </si>
  <si>
    <t>Methane</t>
  </si>
  <si>
    <t>CH4</t>
  </si>
  <si>
    <t>Ethane</t>
  </si>
  <si>
    <t>C2H6</t>
  </si>
  <si>
    <t>Propane</t>
  </si>
  <si>
    <t>C3H8</t>
  </si>
  <si>
    <t>Butanes - I</t>
  </si>
  <si>
    <t>C4H10</t>
  </si>
  <si>
    <t>Butanes - N</t>
  </si>
  <si>
    <t>Pentanes - I</t>
  </si>
  <si>
    <t>C5H12</t>
  </si>
  <si>
    <t>Pentanes - N</t>
  </si>
  <si>
    <t>Hexane &amp; Others</t>
  </si>
  <si>
    <t>C6+</t>
  </si>
  <si>
    <t>Helium</t>
  </si>
  <si>
    <t>He</t>
  </si>
  <si>
    <t>Heptanes</t>
  </si>
  <si>
    <t>C7</t>
  </si>
  <si>
    <t>Hydrogen</t>
  </si>
  <si>
    <t>H2</t>
  </si>
  <si>
    <t>Oxygen</t>
  </si>
  <si>
    <t>O2</t>
  </si>
  <si>
    <t>Note:</t>
  </si>
  <si>
    <t xml:space="preserve">The gas supplied has about .4 grains sulphur per 100 cubic feet, on the average, </t>
  </si>
  <si>
    <t>about 0.0010% by weight.</t>
  </si>
  <si>
    <t>BTU Per Cubic Foot</t>
  </si>
  <si>
    <t>By Calorimeter</t>
  </si>
  <si>
    <t>Calculated from Analysis</t>
  </si>
  <si>
    <t>Specific Gravity</t>
  </si>
  <si>
    <t>Determined by Balance</t>
  </si>
  <si>
    <t>Calculated</t>
  </si>
  <si>
    <t>Gas Control,  630-388-2226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</si>
</sst>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mm\ d\,\ yyyy"/>
    <numFmt numFmtId="165" formatCode="mmmm\-yy"/>
    <numFmt numFmtId="166" formatCode="0.00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</font>
    <font>
      <b/>
      <u/>
      <sz val="11"/>
      <name val="Arial"/>
      <family val="2"/>
    </font>
    <font>
      <i/>
      <sz val="10"/>
      <color indexed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sz val="8"/>
      <color indexed="9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17" fontId="0" fillId="0" borderId="0" xfId="0" applyNumberFormat="1" applyAlignment="1">
      <alignment horizontal="center"/>
    </xf>
    <xf numFmtId="17" fontId="7" fillId="0" borderId="0" xfId="0" applyNumberFormat="1" applyFont="1" applyAlignment="1">
      <alignment horizontal="center"/>
    </xf>
    <xf numFmtId="2" fontId="0" fillId="0" borderId="4" xfId="0" applyNumberFormat="1" applyBorder="1"/>
    <xf numFmtId="0" fontId="0" fillId="0" borderId="0" xfId="0" quotePrefix="1"/>
    <xf numFmtId="2" fontId="0" fillId="0" borderId="0" xfId="0" applyNumberFormat="1"/>
    <xf numFmtId="0" fontId="0" fillId="0" borderId="5" xfId="0" quotePrefix="1" applyBorder="1"/>
    <xf numFmtId="2" fontId="8" fillId="0" borderId="4" xfId="0" applyNumberFormat="1" applyFont="1" applyBorder="1"/>
    <xf numFmtId="2" fontId="8" fillId="0" borderId="0" xfId="0" applyNumberFormat="1" applyFont="1"/>
    <xf numFmtId="2" fontId="0" fillId="0" borderId="9" xfId="0" applyNumberFormat="1" applyBorder="1"/>
    <xf numFmtId="0" fontId="0" fillId="0" borderId="10" xfId="0" applyBorder="1"/>
    <xf numFmtId="2" fontId="0" fillId="0" borderId="10" xfId="0" applyNumberFormat="1" applyBorder="1"/>
    <xf numFmtId="0" fontId="0" fillId="0" borderId="11" xfId="0" applyBorder="1"/>
    <xf numFmtId="0" fontId="8" fillId="0" borderId="0" xfId="0" applyFont="1"/>
    <xf numFmtId="43" fontId="0" fillId="0" borderId="0" xfId="0" applyNumberFormat="1"/>
    <xf numFmtId="1" fontId="0" fillId="0" borderId="1" xfId="0" applyNumberFormat="1" applyBorder="1"/>
    <xf numFmtId="1" fontId="0" fillId="0" borderId="2" xfId="0" applyNumberFormat="1" applyBorder="1"/>
    <xf numFmtId="1" fontId="0" fillId="0" borderId="4" xfId="0" applyNumberFormat="1" applyBorder="1"/>
    <xf numFmtId="1" fontId="0" fillId="0" borderId="0" xfId="0" applyNumberFormat="1"/>
    <xf numFmtId="1" fontId="2" fillId="0" borderId="0" xfId="1" applyNumberFormat="1" applyBorder="1"/>
    <xf numFmtId="166" fontId="0" fillId="0" borderId="4" xfId="0" applyNumberFormat="1" applyBorder="1"/>
    <xf numFmtId="166" fontId="0" fillId="0" borderId="0" xfId="0" applyNumberFormat="1"/>
    <xf numFmtId="166" fontId="0" fillId="0" borderId="5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0" fontId="9" fillId="0" borderId="0" xfId="0" applyFont="1"/>
    <xf numFmtId="0" fontId="6" fillId="0" borderId="0" xfId="0" quotePrefix="1" applyFont="1"/>
    <xf numFmtId="0" fontId="10" fillId="0" borderId="0" xfId="0" applyFont="1"/>
    <xf numFmtId="0" fontId="1" fillId="0" borderId="0" xfId="0" applyFont="1"/>
    <xf numFmtId="0" fontId="11" fillId="0" borderId="0" xfId="0" applyFont="1"/>
    <xf numFmtId="0" fontId="0" fillId="0" borderId="0" xfId="0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5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17" fontId="0" fillId="0" borderId="0" xfId="0" applyNumberFormat="1" applyAlignment="1">
      <alignment horizontal="center"/>
    </xf>
    <xf numFmtId="17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outhernco.com\shared%20data\Workgroups\GAS\NGAS\Common\GASControl\Gas%20Qualities\Gas%20Quality%202026\Janurary2026_Gas_Quality.xlsx" TargetMode="External"/><Relationship Id="rId1" Type="http://schemas.openxmlformats.org/officeDocument/2006/relationships/externalLinkPath" Target="file:///\\southernco.com\shared%20data\Workgroups\GAS\NGAS\Common\GASControl\Gas%20Qualities\Gas%20Quality%202026\Janurary2026_Gas_Qualit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ecGravity"/>
      <sheetName val="HeatingValue"/>
      <sheetName val="Month"/>
      <sheetName val="Pipeline Data"/>
      <sheetName val="ALLIANCE"/>
      <sheetName val="ANR"/>
      <sheetName val="NBorder"/>
      <sheetName val="NGPL"/>
      <sheetName val="NNG"/>
      <sheetName val="Midwest"/>
      <sheetName val="Wrap"/>
    </sheetNames>
    <sheetDataSet>
      <sheetData sheetId="0">
        <row r="25">
          <cell r="E25">
            <v>0.60653800000000002</v>
          </cell>
          <cell r="G25">
            <v>0.59552100000000008</v>
          </cell>
          <cell r="I25">
            <v>0.59576099999999999</v>
          </cell>
          <cell r="L25">
            <v>0.59255300000000011</v>
          </cell>
          <cell r="O25">
            <v>0.59747300000000003</v>
          </cell>
          <cell r="R25">
            <v>0.63724599999999998</v>
          </cell>
          <cell r="U25">
            <v>0.60890900000000003</v>
          </cell>
        </row>
      </sheetData>
      <sheetData sheetId="1">
        <row r="26">
          <cell r="E26">
            <v>1063.5</v>
          </cell>
          <cell r="K26">
            <v>1051.4000000000001</v>
          </cell>
          <cell r="N26">
            <v>1037.92</v>
          </cell>
          <cell r="Q26">
            <v>1034.4100000000001</v>
          </cell>
          <cell r="T26">
            <v>1063.8399999999999</v>
          </cell>
          <cell r="W26">
            <v>1075.79</v>
          </cell>
          <cell r="Z26">
            <v>1047.27</v>
          </cell>
        </row>
      </sheetData>
      <sheetData sheetId="2" refreshError="1"/>
      <sheetData sheetId="3">
        <row r="7">
          <cell r="F7">
            <v>46023</v>
          </cell>
        </row>
        <row r="9">
          <cell r="G9">
            <v>1053.8440000000001</v>
          </cell>
          <cell r="J9">
            <v>1066.3129032258064</v>
          </cell>
          <cell r="M9">
            <v>1066.782580645161</v>
          </cell>
          <cell r="P9">
            <v>1040.1030333333335</v>
          </cell>
          <cell r="S9">
            <v>1036.6626451612904</v>
          </cell>
          <cell r="V9">
            <v>1078.0129032258064</v>
          </cell>
          <cell r="Y9">
            <v>1049.5002903225807</v>
          </cell>
        </row>
        <row r="11">
          <cell r="G11">
            <v>0.59699999999999998</v>
          </cell>
          <cell r="J11">
            <v>0.60820645161290332</v>
          </cell>
          <cell r="M11">
            <v>0.59838709677419355</v>
          </cell>
          <cell r="P11">
            <v>0.59719</v>
          </cell>
          <cell r="S11">
            <v>0.59383870967741925</v>
          </cell>
          <cell r="V11">
            <v>0.63869354838709669</v>
          </cell>
          <cell r="Y11">
            <v>0.61029032258064519</v>
          </cell>
        </row>
        <row r="13">
          <cell r="G13">
            <v>0.877</v>
          </cell>
          <cell r="J13">
            <v>0.88960322580645168</v>
          </cell>
          <cell r="M13">
            <v>0.29580645161290314</v>
          </cell>
          <cell r="P13">
            <v>1.4141033333333335</v>
          </cell>
          <cell r="S13">
            <v>1.0878741935483871</v>
          </cell>
          <cell r="V13">
            <v>2.5505225806451617</v>
          </cell>
          <cell r="Y13">
            <v>2.0620645161290314</v>
          </cell>
        </row>
        <row r="14">
          <cell r="G14">
            <v>0.48359999999999997</v>
          </cell>
          <cell r="J14">
            <v>0.67867741935483883</v>
          </cell>
          <cell r="M14">
            <v>0.49387096774193551</v>
          </cell>
          <cell r="P14">
            <v>0.68328999999999995</v>
          </cell>
          <cell r="S14">
            <v>0.8266870967741935</v>
          </cell>
          <cell r="V14">
            <v>1.0137</v>
          </cell>
          <cell r="Y14">
            <v>0.69599999999999995</v>
          </cell>
        </row>
        <row r="15">
          <cell r="G15">
            <v>91.859300000000005</v>
          </cell>
          <cell r="J15">
            <v>90.075387096774193</v>
          </cell>
          <cell r="M15">
            <v>92.038387096774187</v>
          </cell>
          <cell r="P15">
            <v>92.189536666666655</v>
          </cell>
          <cell r="S15">
            <v>93.076825806451623</v>
          </cell>
          <cell r="V15">
            <v>84.181683899999996</v>
          </cell>
          <cell r="Y15">
            <v>89.646258064516147</v>
          </cell>
        </row>
        <row r="16">
          <cell r="G16">
            <v>6.5755999999999997</v>
          </cell>
          <cell r="J16">
            <v>7.9371387096774173</v>
          </cell>
          <cell r="M16">
            <v>6.6725806451612888</v>
          </cell>
          <cell r="P16">
            <v>5.3666633333333351</v>
          </cell>
          <cell r="S16">
            <v>4.689370967741934</v>
          </cell>
          <cell r="V16">
            <v>11.45058064516129</v>
          </cell>
          <cell r="Y16">
            <v>7.0437741935483862</v>
          </cell>
        </row>
        <row r="17">
          <cell r="G17">
            <v>0.18679999999999999</v>
          </cell>
          <cell r="J17">
            <v>0.36906451612903229</v>
          </cell>
          <cell r="M17">
            <v>0.35548387096774187</v>
          </cell>
          <cell r="P17">
            <v>0.28949333333333338</v>
          </cell>
          <cell r="S17">
            <v>0.24281290322580648</v>
          </cell>
          <cell r="V17">
            <v>0.74924838709677422</v>
          </cell>
          <cell r="Y17">
            <v>0.47751612903225799</v>
          </cell>
        </row>
        <row r="18">
          <cell r="G18">
            <v>1.9E-3</v>
          </cell>
          <cell r="J18">
            <v>1.3364516129032255E-2</v>
          </cell>
          <cell r="M18">
            <v>5.3548387096774223E-2</v>
          </cell>
          <cell r="P18">
            <v>1.5010000000000001E-2</v>
          </cell>
          <cell r="S18">
            <v>2.3987096774193549E-2</v>
          </cell>
          <cell r="V18">
            <v>1.8670967741935478E-2</v>
          </cell>
          <cell r="Y18">
            <v>1.9870967741935492E-2</v>
          </cell>
        </row>
        <row r="19">
          <cell r="G19">
            <v>1.8E-3</v>
          </cell>
          <cell r="J19">
            <v>2.1396774193548389E-2</v>
          </cell>
          <cell r="M19">
            <v>6.6451612903225835E-2</v>
          </cell>
          <cell r="P19">
            <v>2.7376666666666671E-2</v>
          </cell>
          <cell r="S19">
            <v>2.7012903225806448E-2</v>
          </cell>
          <cell r="V19">
            <v>3.3780645161290326E-2</v>
          </cell>
          <cell r="Y19">
            <v>3.9548387096774197E-2</v>
          </cell>
        </row>
        <row r="20">
          <cell r="G20">
            <v>0</v>
          </cell>
          <cell r="J20">
            <v>4.3354838709677409E-3</v>
          </cell>
          <cell r="M20">
            <v>1.1935483870967748E-2</v>
          </cell>
          <cell r="P20">
            <v>4.7233333333333329E-3</v>
          </cell>
          <cell r="S20">
            <v>8.1677419354838701E-3</v>
          </cell>
          <cell r="V20">
            <v>2.0258064516129031E-3</v>
          </cell>
          <cell r="Y20">
            <v>5.3870967741935505E-3</v>
          </cell>
        </row>
        <row r="21">
          <cell r="G21">
            <v>0</v>
          </cell>
          <cell r="J21">
            <v>3.2709677419354836E-3</v>
          </cell>
          <cell r="M21">
            <v>1.0322580645161294E-2</v>
          </cell>
          <cell r="P21">
            <v>4.7566666666666669E-3</v>
          </cell>
          <cell r="S21">
            <v>5.9774193548387082E-3</v>
          </cell>
          <cell r="V21">
            <v>1.9451612903225802E-3</v>
          </cell>
          <cell r="Y21">
            <v>5.7741935483870991E-3</v>
          </cell>
        </row>
        <row r="22">
          <cell r="G22">
            <v>0</v>
          </cell>
          <cell r="J22">
            <v>7.9129032258064523E-3</v>
          </cell>
          <cell r="M22">
            <v>0</v>
          </cell>
          <cell r="P22">
            <v>5.0300000000000006E-3</v>
          </cell>
          <cell r="S22">
            <v>1.1274193548387098E-2</v>
          </cell>
          <cell r="V22">
            <v>3.0322580645161286E-4</v>
          </cell>
          <cell r="Y22">
            <v>0</v>
          </cell>
        </row>
        <row r="23">
          <cell r="G23">
            <v>1.4E-2</v>
          </cell>
          <cell r="J23">
            <v>0</v>
          </cell>
          <cell r="M23">
            <v>0</v>
          </cell>
          <cell r="P23">
            <v>0</v>
          </cell>
          <cell r="S23">
            <v>0</v>
          </cell>
          <cell r="V23">
            <v>0</v>
          </cell>
          <cell r="Y23">
            <v>0</v>
          </cell>
        </row>
        <row r="24">
          <cell r="G24">
            <v>0</v>
          </cell>
          <cell r="J24">
            <v>0</v>
          </cell>
          <cell r="M24">
            <v>0</v>
          </cell>
          <cell r="P24">
            <v>0</v>
          </cell>
          <cell r="S24">
            <v>0</v>
          </cell>
          <cell r="V24">
            <v>0</v>
          </cell>
          <cell r="Y24">
            <v>0</v>
          </cell>
        </row>
        <row r="25">
          <cell r="G25">
            <v>0</v>
          </cell>
          <cell r="J25">
            <v>0</v>
          </cell>
          <cell r="M25">
            <v>0</v>
          </cell>
          <cell r="P25">
            <v>0</v>
          </cell>
          <cell r="S25">
            <v>0</v>
          </cell>
          <cell r="V25">
            <v>0</v>
          </cell>
          <cell r="Y25">
            <v>0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  <cell r="Y26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2"/>
  <sheetViews>
    <sheetView tabSelected="1" workbookViewId="0">
      <selection activeCell="A2" sqref="A2:Z2"/>
    </sheetView>
  </sheetViews>
  <sheetFormatPr defaultRowHeight="12.75" x14ac:dyDescent="0.2"/>
  <cols>
    <col min="1" max="2" width="2.5703125" customWidth="1"/>
    <col min="3" max="3" width="10.42578125" customWidth="1"/>
    <col min="4" max="4" width="6.7109375" customWidth="1"/>
    <col min="5" max="5" width="4" customWidth="1"/>
    <col min="6" max="6" width="8.42578125" customWidth="1"/>
    <col min="7" max="7" width="4.5703125" customWidth="1"/>
    <col min="8" max="8" width="1.140625" customWidth="1"/>
    <col min="9" max="9" width="9" customWidth="1"/>
    <col min="10" max="10" width="3.7109375" customWidth="1"/>
    <col min="11" max="11" width="1.7109375" customWidth="1"/>
    <col min="12" max="12" width="8.5703125" bestFit="1" customWidth="1"/>
    <col min="13" max="13" width="3.5703125" customWidth="1"/>
    <col min="14" max="14" width="1.7109375" customWidth="1"/>
    <col min="15" max="15" width="8.5703125" bestFit="1" customWidth="1"/>
    <col min="16" max="16" width="2.28515625" customWidth="1"/>
    <col min="17" max="17" width="1.7109375" customWidth="1"/>
    <col min="18" max="18" width="8.5703125" bestFit="1" customWidth="1"/>
    <col min="19" max="19" width="2.28515625" customWidth="1"/>
    <col min="20" max="20" width="1.7109375" customWidth="1"/>
    <col min="21" max="22" width="0.28515625" hidden="1" customWidth="1"/>
    <col min="23" max="23" width="7.140625" customWidth="1"/>
    <col min="24" max="24" width="4.85546875" bestFit="1" customWidth="1"/>
    <col min="25" max="25" width="8.28515625" customWidth="1"/>
    <col min="26" max="26" width="4.42578125" customWidth="1"/>
  </cols>
  <sheetData>
    <row r="1" spans="1:27" ht="15" x14ac:dyDescent="0.25">
      <c r="A1" s="61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</row>
    <row r="2" spans="1:27" x14ac:dyDescent="0.2">
      <c r="A2" s="62">
        <v>46023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</row>
    <row r="3" spans="1:27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">
      <c r="A4" s="63" t="s">
        <v>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7" x14ac:dyDescent="0.2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3.5" thickBot="1" x14ac:dyDescent="0.25">
      <c r="F6" s="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x14ac:dyDescent="0.2">
      <c r="F7" s="64" t="s">
        <v>2</v>
      </c>
      <c r="G7" s="65"/>
      <c r="H7" s="4"/>
      <c r="I7" s="65" t="s">
        <v>3</v>
      </c>
      <c r="J7" s="66"/>
      <c r="K7" s="5"/>
      <c r="L7" s="65" t="s">
        <v>4</v>
      </c>
      <c r="M7" s="65"/>
      <c r="N7" s="6"/>
      <c r="O7" s="64" t="s">
        <v>5</v>
      </c>
      <c r="P7" s="65"/>
      <c r="Q7" s="66"/>
      <c r="R7" s="64" t="s">
        <v>6</v>
      </c>
      <c r="S7" s="65"/>
      <c r="T7" s="65"/>
      <c r="U7" s="4"/>
      <c r="V7" s="4"/>
      <c r="W7" s="64" t="s">
        <v>7</v>
      </c>
      <c r="X7" s="66"/>
      <c r="Y7" s="67" t="s">
        <v>8</v>
      </c>
      <c r="Z7" s="68"/>
    </row>
    <row r="8" spans="1:27" x14ac:dyDescent="0.2">
      <c r="F8" s="46" t="s">
        <v>9</v>
      </c>
      <c r="G8" s="51"/>
      <c r="H8" s="7"/>
      <c r="I8" s="51" t="s">
        <v>9</v>
      </c>
      <c r="J8" s="47"/>
      <c r="K8" s="8"/>
      <c r="L8" s="49" t="s">
        <v>10</v>
      </c>
      <c r="M8" s="49"/>
      <c r="N8" s="9"/>
      <c r="O8" s="48" t="s">
        <v>2</v>
      </c>
      <c r="P8" s="49"/>
      <c r="Q8" s="50"/>
      <c r="R8" s="48" t="s">
        <v>11</v>
      </c>
      <c r="S8" s="49"/>
      <c r="T8" s="49"/>
      <c r="U8" s="49"/>
      <c r="V8" s="49"/>
      <c r="W8" s="48"/>
      <c r="X8" s="50"/>
      <c r="Y8" s="48"/>
      <c r="Z8" s="50"/>
    </row>
    <row r="9" spans="1:27" x14ac:dyDescent="0.2">
      <c r="F9" s="48">
        <v>66</v>
      </c>
      <c r="G9" s="49"/>
      <c r="I9" s="49">
        <v>11435</v>
      </c>
      <c r="J9" s="50"/>
      <c r="K9" s="8"/>
      <c r="L9" s="49" t="s">
        <v>12</v>
      </c>
      <c r="M9" s="49"/>
      <c r="N9" s="9"/>
      <c r="O9" s="48" t="s">
        <v>13</v>
      </c>
      <c r="P9" s="49"/>
      <c r="Q9" s="50"/>
      <c r="R9" s="48" t="s">
        <v>14</v>
      </c>
      <c r="S9" s="49"/>
      <c r="U9" s="49" t="s">
        <v>8</v>
      </c>
      <c r="V9" s="49"/>
      <c r="W9" s="48" t="s">
        <v>14</v>
      </c>
      <c r="X9" s="50"/>
      <c r="Y9" s="46" t="s">
        <v>14</v>
      </c>
      <c r="Z9" s="47"/>
    </row>
    <row r="10" spans="1:27" x14ac:dyDescent="0.2">
      <c r="A10" s="11"/>
      <c r="B10" s="11"/>
      <c r="C10" s="11"/>
      <c r="D10" s="11"/>
      <c r="E10" s="12"/>
      <c r="F10" s="52" t="s">
        <v>15</v>
      </c>
      <c r="G10" s="60"/>
      <c r="H10" s="60"/>
      <c r="I10" s="60"/>
      <c r="J10" s="53"/>
      <c r="K10" s="13"/>
      <c r="L10" s="60" t="s">
        <v>16</v>
      </c>
      <c r="M10" s="60"/>
      <c r="N10" s="12"/>
      <c r="O10" s="52" t="s">
        <v>16</v>
      </c>
      <c r="P10" s="60"/>
      <c r="Q10" s="53"/>
      <c r="R10" s="52" t="s">
        <v>16</v>
      </c>
      <c r="S10" s="60"/>
      <c r="T10" s="60"/>
      <c r="U10" s="60" t="s">
        <v>16</v>
      </c>
      <c r="V10" s="60"/>
      <c r="W10" s="52" t="s">
        <v>16</v>
      </c>
      <c r="X10" s="53"/>
      <c r="Y10" s="52" t="s">
        <v>16</v>
      </c>
      <c r="Z10" s="53"/>
    </row>
    <row r="11" spans="1:27" x14ac:dyDescent="0.2">
      <c r="F11" s="8"/>
      <c r="J11" s="9"/>
      <c r="O11" s="8"/>
      <c r="Q11" s="9"/>
      <c r="W11" s="8"/>
      <c r="X11" s="9"/>
      <c r="Y11" s="8"/>
      <c r="Z11" s="10"/>
    </row>
    <row r="12" spans="1:27" x14ac:dyDescent="0.2">
      <c r="A12" s="14" t="s">
        <v>17</v>
      </c>
      <c r="B12" s="14"/>
      <c r="C12" s="14"/>
      <c r="D12" s="14"/>
      <c r="E12" s="15"/>
      <c r="F12" s="54">
        <f>('[1]Pipeline Data'!F7)-1</f>
        <v>46022</v>
      </c>
      <c r="G12" s="55"/>
      <c r="I12" s="55">
        <f>('[1]Pipeline Data'!F7)-1</f>
        <v>46022</v>
      </c>
      <c r="J12" s="56"/>
      <c r="K12" s="57">
        <f>('[1]Pipeline Data'!F7)-1</f>
        <v>46022</v>
      </c>
      <c r="L12" s="58"/>
      <c r="M12" s="58"/>
      <c r="N12" s="59"/>
      <c r="O12" s="57">
        <f>('[1]Pipeline Data'!F7)-1</f>
        <v>46022</v>
      </c>
      <c r="P12" s="58"/>
      <c r="Q12" s="59"/>
      <c r="R12" s="57">
        <f>('[1]Pipeline Data'!F7)-1</f>
        <v>46022</v>
      </c>
      <c r="S12" s="58"/>
      <c r="T12" s="59"/>
      <c r="U12" s="16" t="s">
        <v>14</v>
      </c>
      <c r="V12" s="16" t="s">
        <v>14</v>
      </c>
      <c r="W12" s="58">
        <f>K12</f>
        <v>46022</v>
      </c>
      <c r="X12" s="59"/>
      <c r="Y12" s="57">
        <f>('[1]Pipeline Data'!F7)-1</f>
        <v>46022</v>
      </c>
      <c r="Z12" s="59"/>
      <c r="AA12" s="17"/>
    </row>
    <row r="13" spans="1:27" x14ac:dyDescent="0.2">
      <c r="F13" s="48" t="s">
        <v>18</v>
      </c>
      <c r="G13" s="49"/>
      <c r="I13" s="49" t="s">
        <v>19</v>
      </c>
      <c r="J13" s="50"/>
      <c r="K13" s="46" t="s">
        <v>19</v>
      </c>
      <c r="L13" s="51"/>
      <c r="M13" s="51"/>
      <c r="N13" s="47"/>
      <c r="O13" s="46" t="s">
        <v>19</v>
      </c>
      <c r="P13" s="51"/>
      <c r="Q13" s="47"/>
      <c r="R13" s="46" t="s">
        <v>19</v>
      </c>
      <c r="S13" s="51"/>
      <c r="T13" s="51"/>
      <c r="W13" s="46" t="s">
        <v>19</v>
      </c>
      <c r="X13" s="47"/>
      <c r="Y13" s="46" t="s">
        <v>19</v>
      </c>
      <c r="Z13" s="47"/>
    </row>
    <row r="14" spans="1:27" x14ac:dyDescent="0.2">
      <c r="A14" t="s">
        <v>20</v>
      </c>
      <c r="F14" s="48" t="s">
        <v>21</v>
      </c>
      <c r="G14" s="49"/>
      <c r="I14" s="49" t="s">
        <v>21</v>
      </c>
      <c r="J14" s="50"/>
      <c r="L14" s="49" t="s">
        <v>21</v>
      </c>
      <c r="M14" s="49"/>
      <c r="O14" s="48" t="s">
        <v>21</v>
      </c>
      <c r="P14" s="49"/>
      <c r="Q14" s="50"/>
      <c r="R14" s="48" t="s">
        <v>21</v>
      </c>
      <c r="S14" s="49"/>
      <c r="T14" s="49"/>
      <c r="U14" s="49" t="s">
        <v>21</v>
      </c>
      <c r="V14" s="49"/>
      <c r="W14" s="48" t="s">
        <v>21</v>
      </c>
      <c r="X14" s="50"/>
      <c r="Y14" s="48" t="s">
        <v>21</v>
      </c>
      <c r="Z14" s="50"/>
    </row>
    <row r="15" spans="1:27" x14ac:dyDescent="0.2">
      <c r="F15" s="8"/>
      <c r="J15" s="9"/>
      <c r="O15" s="8"/>
      <c r="Q15" s="9"/>
      <c r="W15" s="8"/>
      <c r="X15" s="9"/>
      <c r="Y15" s="8"/>
      <c r="Z15" s="9"/>
    </row>
    <row r="16" spans="1:27" x14ac:dyDescent="0.2">
      <c r="A16" s="45" t="s">
        <v>22</v>
      </c>
      <c r="B16" s="45"/>
      <c r="C16" s="45"/>
      <c r="D16" t="s">
        <v>23</v>
      </c>
      <c r="F16" s="18">
        <f>'[1]Pipeline Data'!P13</f>
        <v>1.4141033333333335</v>
      </c>
      <c r="G16" s="19" t="s">
        <v>24</v>
      </c>
      <c r="I16" s="20">
        <f>'[1]Pipeline Data'!S13</f>
        <v>1.0878741935483871</v>
      </c>
      <c r="J16" s="21" t="s">
        <v>24</v>
      </c>
      <c r="L16" s="20">
        <f>'[1]Pipeline Data'!M13</f>
        <v>0.29580645161290314</v>
      </c>
      <c r="M16" s="19" t="s">
        <v>24</v>
      </c>
      <c r="O16" s="18">
        <f>'[1]Pipeline Data'!Y13</f>
        <v>2.0620645161290314</v>
      </c>
      <c r="P16" s="19" t="s">
        <v>24</v>
      </c>
      <c r="Q16" s="9"/>
      <c r="R16" s="20">
        <f>'[1]Pipeline Data'!V13</f>
        <v>2.5505225806451617</v>
      </c>
      <c r="S16" s="19" t="s">
        <v>24</v>
      </c>
      <c r="U16" s="20">
        <v>1.4158599999999999</v>
      </c>
      <c r="V16" s="19" t="s">
        <v>24</v>
      </c>
      <c r="W16" s="18">
        <f>'[1]Pipeline Data'!G13</f>
        <v>0.877</v>
      </c>
      <c r="X16" s="21" t="s">
        <v>24</v>
      </c>
      <c r="Y16" s="18">
        <f>'[1]Pipeline Data'!J13</f>
        <v>0.88960322580645168</v>
      </c>
      <c r="Z16" s="21" t="s">
        <v>24</v>
      </c>
    </row>
    <row r="17" spans="1:26" x14ac:dyDescent="0.2">
      <c r="A17" t="s">
        <v>25</v>
      </c>
      <c r="D17" t="s">
        <v>26</v>
      </c>
      <c r="F17" s="18">
        <f>'[1]Pipeline Data'!P14</f>
        <v>0.68328999999999995</v>
      </c>
      <c r="I17" s="20">
        <f>'[1]Pipeline Data'!S14</f>
        <v>0.8266870967741935</v>
      </c>
      <c r="J17" s="9"/>
      <c r="L17" s="20">
        <f>'[1]Pipeline Data'!M14</f>
        <v>0.49387096774193551</v>
      </c>
      <c r="O17" s="18">
        <f>'[1]Pipeline Data'!Y14</f>
        <v>0.69599999999999995</v>
      </c>
      <c r="Q17" s="9"/>
      <c r="R17" s="20">
        <f>'[1]Pipeline Data'!V14</f>
        <v>1.0137</v>
      </c>
      <c r="U17" s="20">
        <v>0.95437700000000003</v>
      </c>
      <c r="W17" s="18">
        <f>'[1]Pipeline Data'!G14</f>
        <v>0.48359999999999997</v>
      </c>
      <c r="X17" s="9"/>
      <c r="Y17" s="18">
        <f>'[1]Pipeline Data'!J14</f>
        <v>0.67867741935483883</v>
      </c>
      <c r="Z17" s="9"/>
    </row>
    <row r="18" spans="1:26" x14ac:dyDescent="0.2">
      <c r="A18" t="s">
        <v>27</v>
      </c>
      <c r="D18" t="s">
        <v>28</v>
      </c>
      <c r="F18" s="18">
        <f>'[1]Pipeline Data'!P15</f>
        <v>92.189536666666655</v>
      </c>
      <c r="I18" s="20">
        <f>'[1]Pipeline Data'!S15</f>
        <v>93.076825806451623</v>
      </c>
      <c r="J18" s="9"/>
      <c r="L18" s="20">
        <f>'[1]Pipeline Data'!M15</f>
        <v>92.038387096774187</v>
      </c>
      <c r="O18" s="18">
        <f>'[1]Pipeline Data'!Y15</f>
        <v>89.646258064516147</v>
      </c>
      <c r="Q18" s="9"/>
      <c r="R18" s="20">
        <f>'[1]Pipeline Data'!V15</f>
        <v>84.181683899999996</v>
      </c>
      <c r="U18" s="20">
        <v>93.925799999999995</v>
      </c>
      <c r="W18" s="18">
        <f>'[1]Pipeline Data'!G15</f>
        <v>91.859300000000005</v>
      </c>
      <c r="X18" s="9"/>
      <c r="Y18" s="18">
        <f>'[1]Pipeline Data'!J15</f>
        <v>90.075387096774193</v>
      </c>
      <c r="Z18" s="9"/>
    </row>
    <row r="19" spans="1:26" x14ac:dyDescent="0.2">
      <c r="A19" t="s">
        <v>29</v>
      </c>
      <c r="D19" t="s">
        <v>30</v>
      </c>
      <c r="F19" s="18">
        <f>'[1]Pipeline Data'!P16</f>
        <v>5.3666633333333351</v>
      </c>
      <c r="I19" s="20">
        <f>'[1]Pipeline Data'!S16</f>
        <v>4.689370967741934</v>
      </c>
      <c r="J19" s="9"/>
      <c r="L19" s="20">
        <f>'[1]Pipeline Data'!M16</f>
        <v>6.6725806451612888</v>
      </c>
      <c r="O19" s="18">
        <f>'[1]Pipeline Data'!Y16</f>
        <v>7.0437741935483862</v>
      </c>
      <c r="Q19" s="9"/>
      <c r="R19" s="20">
        <f>'[1]Pipeline Data'!V16</f>
        <v>11.45058064516129</v>
      </c>
      <c r="U19" s="20">
        <v>2.9041999999999999</v>
      </c>
      <c r="W19" s="18">
        <f>'[1]Pipeline Data'!G16</f>
        <v>6.5755999999999997</v>
      </c>
      <c r="X19" s="9"/>
      <c r="Y19" s="18">
        <f>'[1]Pipeline Data'!J16</f>
        <v>7.9371387096774173</v>
      </c>
      <c r="Z19" s="9"/>
    </row>
    <row r="20" spans="1:26" x14ac:dyDescent="0.2">
      <c r="A20" t="s">
        <v>31</v>
      </c>
      <c r="D20" t="s">
        <v>32</v>
      </c>
      <c r="F20" s="18">
        <f>'[1]Pipeline Data'!P17</f>
        <v>0.28949333333333338</v>
      </c>
      <c r="I20" s="20">
        <f>'[1]Pipeline Data'!S17</f>
        <v>0.24281290322580648</v>
      </c>
      <c r="J20" s="9"/>
      <c r="L20" s="20">
        <f>'[1]Pipeline Data'!M17</f>
        <v>0.35548387096774187</v>
      </c>
      <c r="O20" s="18">
        <f>'[1]Pipeline Data'!Y17</f>
        <v>0.47751612903225799</v>
      </c>
      <c r="Q20" s="9"/>
      <c r="R20" s="20">
        <f>'[1]Pipeline Data'!V17</f>
        <v>0.74924838709677422</v>
      </c>
      <c r="U20" s="20">
        <v>0.56200000000000006</v>
      </c>
      <c r="W20" s="18">
        <f>'[1]Pipeline Data'!G17</f>
        <v>0.18679999999999999</v>
      </c>
      <c r="X20" s="9"/>
      <c r="Y20" s="18">
        <f>'[1]Pipeline Data'!J17</f>
        <v>0.36906451612903229</v>
      </c>
      <c r="Z20" s="9"/>
    </row>
    <row r="21" spans="1:26" x14ac:dyDescent="0.2">
      <c r="A21" t="s">
        <v>33</v>
      </c>
      <c r="D21" t="s">
        <v>34</v>
      </c>
      <c r="F21" s="18">
        <f>'[1]Pipeline Data'!P18</f>
        <v>1.5010000000000001E-2</v>
      </c>
      <c r="I21" s="20">
        <f>'[1]Pipeline Data'!S18</f>
        <v>2.3987096774193549E-2</v>
      </c>
      <c r="J21" s="9"/>
      <c r="L21" s="20">
        <f>'[1]Pipeline Data'!M18</f>
        <v>5.3548387096774223E-2</v>
      </c>
      <c r="O21" s="18">
        <f>'[1]Pipeline Data'!Y18</f>
        <v>1.9870967741935492E-2</v>
      </c>
      <c r="Q21" s="9"/>
      <c r="R21" s="20">
        <f>'[1]Pipeline Data'!V18</f>
        <v>1.8670967741935478E-2</v>
      </c>
      <c r="U21" s="20">
        <v>6.8000000000000005E-2</v>
      </c>
      <c r="W21" s="18">
        <f>'[1]Pipeline Data'!G18</f>
        <v>1.9E-3</v>
      </c>
      <c r="X21" s="9"/>
      <c r="Y21" s="18">
        <f>'[1]Pipeline Data'!J18</f>
        <v>1.3364516129032255E-2</v>
      </c>
      <c r="Z21" s="9"/>
    </row>
    <row r="22" spans="1:26" x14ac:dyDescent="0.2">
      <c r="A22" t="s">
        <v>35</v>
      </c>
      <c r="D22" t="s">
        <v>34</v>
      </c>
      <c r="F22" s="18">
        <f>'[1]Pipeline Data'!P19</f>
        <v>2.7376666666666671E-2</v>
      </c>
      <c r="I22" s="20">
        <f>'[1]Pipeline Data'!S19</f>
        <v>2.7012903225806448E-2</v>
      </c>
      <c r="J22" s="9"/>
      <c r="L22" s="20">
        <f>'[1]Pipeline Data'!M19</f>
        <v>6.6451612903225835E-2</v>
      </c>
      <c r="O22" s="18">
        <f>'[1]Pipeline Data'!Y19</f>
        <v>3.9548387096774197E-2</v>
      </c>
      <c r="Q22" s="9"/>
      <c r="R22" s="20">
        <f>'[1]Pipeline Data'!V19</f>
        <v>3.3780645161290326E-2</v>
      </c>
      <c r="U22" s="20">
        <v>9.35E-2</v>
      </c>
      <c r="W22" s="18">
        <f>'[1]Pipeline Data'!G19</f>
        <v>1.8E-3</v>
      </c>
      <c r="X22" s="9"/>
      <c r="Y22" s="18">
        <f>'[1]Pipeline Data'!J19</f>
        <v>2.1396774193548389E-2</v>
      </c>
      <c r="Z22" s="9"/>
    </row>
    <row r="23" spans="1:26" x14ac:dyDescent="0.2">
      <c r="A23" t="s">
        <v>36</v>
      </c>
      <c r="D23" t="s">
        <v>37</v>
      </c>
      <c r="F23" s="18">
        <f>'[1]Pipeline Data'!P20</f>
        <v>4.7233333333333329E-3</v>
      </c>
      <c r="I23" s="20">
        <f>'[1]Pipeline Data'!S20</f>
        <v>8.1677419354838701E-3</v>
      </c>
      <c r="J23" s="9"/>
      <c r="L23" s="20">
        <f>'[1]Pipeline Data'!M20</f>
        <v>1.1935483870967748E-2</v>
      </c>
      <c r="O23" s="18">
        <f>'[1]Pipeline Data'!Y20</f>
        <v>5.3870967741935505E-3</v>
      </c>
      <c r="Q23" s="9"/>
      <c r="R23" s="20">
        <f>'[1]Pipeline Data'!V20</f>
        <v>2.0258064516129031E-3</v>
      </c>
      <c r="U23" s="20">
        <v>2.47E-2</v>
      </c>
      <c r="W23" s="18">
        <f>'[1]Pipeline Data'!G20</f>
        <v>0</v>
      </c>
      <c r="X23" s="9"/>
      <c r="Y23" s="18">
        <f>'[1]Pipeline Data'!J20</f>
        <v>4.3354838709677409E-3</v>
      </c>
      <c r="Z23" s="9"/>
    </row>
    <row r="24" spans="1:26" x14ac:dyDescent="0.2">
      <c r="A24" t="s">
        <v>38</v>
      </c>
      <c r="D24" t="s">
        <v>37</v>
      </c>
      <c r="F24" s="18">
        <f>'[1]Pipeline Data'!P21</f>
        <v>4.7566666666666669E-3</v>
      </c>
      <c r="I24" s="20">
        <f>'[1]Pipeline Data'!S21</f>
        <v>5.9774193548387082E-3</v>
      </c>
      <c r="J24" s="9"/>
      <c r="L24" s="20">
        <f>'[1]Pipeline Data'!M21</f>
        <v>1.0322580645161294E-2</v>
      </c>
      <c r="O24" s="18">
        <f>'[1]Pipeline Data'!Y21</f>
        <v>5.7741935483870991E-3</v>
      </c>
      <c r="Q24" s="9"/>
      <c r="R24" s="20">
        <f>'[1]Pipeline Data'!V21</f>
        <v>1.9451612903225802E-3</v>
      </c>
      <c r="U24" s="20">
        <v>2.0400000000000001E-2</v>
      </c>
      <c r="W24" s="18">
        <f>'[1]Pipeline Data'!G21</f>
        <v>0</v>
      </c>
      <c r="X24" s="9"/>
      <c r="Y24" s="18">
        <f>'[1]Pipeline Data'!J21</f>
        <v>3.2709677419354836E-3</v>
      </c>
      <c r="Z24" s="9"/>
    </row>
    <row r="25" spans="1:26" x14ac:dyDescent="0.2">
      <c r="A25" t="s">
        <v>39</v>
      </c>
      <c r="D25" t="s">
        <v>40</v>
      </c>
      <c r="F25" s="18">
        <f>'[1]Pipeline Data'!P22</f>
        <v>5.0300000000000006E-3</v>
      </c>
      <c r="I25" s="20">
        <f>'[1]Pipeline Data'!S22</f>
        <v>1.1274193548387098E-2</v>
      </c>
      <c r="J25" s="9"/>
      <c r="L25" s="20">
        <f>'[1]Pipeline Data'!M22</f>
        <v>0</v>
      </c>
      <c r="O25" s="18">
        <f>'[1]Pipeline Data'!Y22</f>
        <v>0</v>
      </c>
      <c r="Q25" s="9"/>
      <c r="R25" s="20">
        <f>'[1]Pipeline Data'!V22</f>
        <v>3.0322580645161286E-4</v>
      </c>
      <c r="U25" s="20">
        <v>3.0349999999999999E-2</v>
      </c>
      <c r="W25" s="18">
        <f>'[1]Pipeline Data'!G22</f>
        <v>0</v>
      </c>
      <c r="X25" s="9"/>
      <c r="Y25" s="18">
        <f>'[1]Pipeline Data'!J22</f>
        <v>7.9129032258064523E-3</v>
      </c>
      <c r="Z25" s="9"/>
    </row>
    <row r="26" spans="1:26" x14ac:dyDescent="0.2">
      <c r="A26" s="14" t="s">
        <v>41</v>
      </c>
      <c r="B26" s="14"/>
      <c r="C26" s="14"/>
      <c r="D26" t="s">
        <v>42</v>
      </c>
      <c r="F26" s="18">
        <f>'[1]Pipeline Data'!P23</f>
        <v>0</v>
      </c>
      <c r="I26" s="20">
        <f>'[1]Pipeline Data'!S23</f>
        <v>0</v>
      </c>
      <c r="J26" s="9"/>
      <c r="L26" s="20">
        <f>'[1]Pipeline Data'!M23</f>
        <v>0</v>
      </c>
      <c r="O26" s="18">
        <f>'[1]Pipeline Data'!Y23</f>
        <v>0</v>
      </c>
      <c r="Q26" s="9"/>
      <c r="R26" s="20">
        <f>'[1]Pipeline Data'!V23</f>
        <v>0</v>
      </c>
      <c r="U26" s="20">
        <v>0</v>
      </c>
      <c r="W26" s="18">
        <f>'[1]Pipeline Data'!G23</f>
        <v>1.4E-2</v>
      </c>
      <c r="X26" s="9"/>
      <c r="Y26" s="18">
        <f>'[1]Pipeline Data'!J23</f>
        <v>0</v>
      </c>
      <c r="Z26" s="9"/>
    </row>
    <row r="27" spans="1:26" x14ac:dyDescent="0.2">
      <c r="A27" t="s">
        <v>43</v>
      </c>
      <c r="D27" t="s">
        <v>44</v>
      </c>
      <c r="F27" s="18">
        <f>'[1]Pipeline Data'!P24</f>
        <v>0</v>
      </c>
      <c r="I27" s="20">
        <f>'[1]Pipeline Data'!S24</f>
        <v>0</v>
      </c>
      <c r="J27" s="9"/>
      <c r="L27" s="20">
        <f>'[1]Pipeline Data'!M24</f>
        <v>0</v>
      </c>
      <c r="O27" s="18">
        <f>'[1]Pipeline Data'!Y24</f>
        <v>0</v>
      </c>
      <c r="Q27" s="9"/>
      <c r="R27" s="20">
        <f>'[1]Pipeline Data'!V24</f>
        <v>0</v>
      </c>
      <c r="U27" s="20">
        <v>0</v>
      </c>
      <c r="W27" s="18">
        <f>'[1]Pipeline Data'!G24</f>
        <v>0</v>
      </c>
      <c r="X27" s="9"/>
      <c r="Y27" s="18">
        <f>'[1]Pipeline Data'!J24</f>
        <v>0</v>
      </c>
      <c r="Z27" s="9"/>
    </row>
    <row r="28" spans="1:26" x14ac:dyDescent="0.2">
      <c r="A28" t="s">
        <v>45</v>
      </c>
      <c r="D28" t="s">
        <v>46</v>
      </c>
      <c r="F28" s="18">
        <f>'[1]Pipeline Data'!P25</f>
        <v>0</v>
      </c>
      <c r="I28" s="20">
        <f>'[1]Pipeline Data'!S25</f>
        <v>0</v>
      </c>
      <c r="J28" s="9"/>
      <c r="L28" s="20">
        <f>'[1]Pipeline Data'!M25</f>
        <v>0</v>
      </c>
      <c r="O28" s="18">
        <f>'[1]Pipeline Data'!Y25</f>
        <v>0</v>
      </c>
      <c r="Q28" s="9"/>
      <c r="R28" s="20">
        <f>'[1]Pipeline Data'!V25</f>
        <v>0</v>
      </c>
      <c r="U28" s="20">
        <v>0</v>
      </c>
      <c r="W28" s="18">
        <f>'[1]Pipeline Data'!G25</f>
        <v>0</v>
      </c>
      <c r="X28" s="9"/>
      <c r="Y28" s="18">
        <f>'[1]Pipeline Data'!J25</f>
        <v>0</v>
      </c>
      <c r="Z28" s="9"/>
    </row>
    <row r="29" spans="1:26" x14ac:dyDescent="0.2">
      <c r="A29" t="s">
        <v>47</v>
      </c>
      <c r="D29" t="s">
        <v>48</v>
      </c>
      <c r="F29" s="22">
        <f>'[1]Pipeline Data'!P26</f>
        <v>0</v>
      </c>
      <c r="I29" s="23">
        <f>'[1]Pipeline Data'!S26</f>
        <v>0</v>
      </c>
      <c r="J29" s="9"/>
      <c r="L29" s="23">
        <f>'[1]Pipeline Data'!M26</f>
        <v>0</v>
      </c>
      <c r="O29" s="22">
        <f>'[1]Pipeline Data'!Y26</f>
        <v>0</v>
      </c>
      <c r="Q29" s="9"/>
      <c r="R29" s="23">
        <f>'[1]Pipeline Data'!V26</f>
        <v>0</v>
      </c>
      <c r="U29" s="23">
        <v>0</v>
      </c>
      <c r="W29" s="22">
        <f>'[1]Pipeline Data'!G26</f>
        <v>0</v>
      </c>
      <c r="X29" s="9"/>
      <c r="Y29" s="22">
        <f>'[1]Pipeline Data'!J26</f>
        <v>0</v>
      </c>
      <c r="Z29" s="9"/>
    </row>
    <row r="30" spans="1:26" x14ac:dyDescent="0.2">
      <c r="F30" s="8"/>
      <c r="J30" s="9"/>
      <c r="O30" s="8"/>
      <c r="Q30" s="9"/>
      <c r="W30" s="8"/>
      <c r="X30" s="9"/>
      <c r="Y30" s="8"/>
      <c r="Z30" s="9"/>
    </row>
    <row r="31" spans="1:26" ht="13.5" thickBot="1" x14ac:dyDescent="0.25">
      <c r="F31" s="24">
        <f>SUM(F16:F29)</f>
        <v>99.999983333333333</v>
      </c>
      <c r="G31" s="25" t="s">
        <v>24</v>
      </c>
      <c r="H31" s="25"/>
      <c r="I31" s="26">
        <f>SUM(I16:I29)</f>
        <v>99.999990322580658</v>
      </c>
      <c r="J31" s="27" t="s">
        <v>24</v>
      </c>
      <c r="K31" s="25"/>
      <c r="L31" s="26">
        <f>SUM(L16:L29)</f>
        <v>99.998387096774195</v>
      </c>
      <c r="M31" s="25" t="s">
        <v>24</v>
      </c>
      <c r="N31" s="25"/>
      <c r="O31" s="24">
        <f>SUM(O16:O29)</f>
        <v>99.996193548387112</v>
      </c>
      <c r="P31" s="25" t="s">
        <v>24</v>
      </c>
      <c r="Q31" s="27"/>
      <c r="R31" s="26">
        <f>SUM(R16:R29)</f>
        <v>100.00246131935484</v>
      </c>
      <c r="S31" s="25" t="s">
        <v>24</v>
      </c>
      <c r="T31" s="25"/>
      <c r="U31" s="26">
        <f>ROUND(U16,2)+ROUND(U17,2)+ROUND(U18,2)+ROUND(U19,2)+ROUND(U20,2)+ROUND(U21,2)+ROUND(U22,2)+ROUND(U23,2)+ROUND(U24,2)+ROUND(U25,2)+ROUND(U26,2)+ROUND(U27,2)+ROUND(U28,2)+ROUND(U29,2)</f>
        <v>99.990000000000009</v>
      </c>
      <c r="V31" s="25" t="s">
        <v>24</v>
      </c>
      <c r="W31" s="24">
        <f>SUM(W16:W29)</f>
        <v>100.00000000000001</v>
      </c>
      <c r="X31" s="27" t="s">
        <v>24</v>
      </c>
      <c r="Y31" s="24">
        <f>SUM(Y16:Y29)</f>
        <v>100.00015161290322</v>
      </c>
      <c r="Z31" s="27" t="s">
        <v>24</v>
      </c>
    </row>
    <row r="34" spans="1:26" x14ac:dyDescent="0.2">
      <c r="A34" t="s">
        <v>49</v>
      </c>
      <c r="C34" t="s">
        <v>50</v>
      </c>
    </row>
    <row r="35" spans="1:26" x14ac:dyDescent="0.2">
      <c r="C35" t="s">
        <v>51</v>
      </c>
    </row>
    <row r="37" spans="1:26" x14ac:dyDescent="0.2">
      <c r="A37" s="28" t="s">
        <v>52</v>
      </c>
      <c r="B37" s="28"/>
    </row>
    <row r="38" spans="1:26" ht="13.5" thickBot="1" x14ac:dyDescent="0.25">
      <c r="L38" s="29"/>
    </row>
    <row r="39" spans="1:26" x14ac:dyDescent="0.2">
      <c r="C39" t="s">
        <v>53</v>
      </c>
      <c r="F39" s="30">
        <f>'[1]Pipeline Data'!P9</f>
        <v>1040.1030333333335</v>
      </c>
      <c r="G39" s="4"/>
      <c r="H39" s="4"/>
      <c r="I39" s="31">
        <f>'[1]Pipeline Data'!S9</f>
        <v>1036.6626451612904</v>
      </c>
      <c r="J39" s="6"/>
      <c r="K39" s="4"/>
      <c r="L39" s="31">
        <f>'[1]Pipeline Data'!M9</f>
        <v>1066.782580645161</v>
      </c>
      <c r="M39" s="4"/>
      <c r="N39" s="4"/>
      <c r="O39" s="30">
        <f>'[1]Pipeline Data'!Y9</f>
        <v>1049.5002903225807</v>
      </c>
      <c r="P39" s="4"/>
      <c r="Q39" s="6"/>
      <c r="R39" s="31">
        <f>'[1]Pipeline Data'!V9</f>
        <v>1078.0129032258064</v>
      </c>
      <c r="S39" s="4"/>
      <c r="T39" s="4"/>
      <c r="U39" s="31">
        <v>1027.43</v>
      </c>
      <c r="V39" s="4"/>
      <c r="W39" s="30">
        <f>'[1]Pipeline Data'!G9</f>
        <v>1053.8440000000001</v>
      </c>
      <c r="X39" s="6"/>
      <c r="Y39" s="31">
        <f>'[1]Pipeline Data'!J9</f>
        <v>1066.3129032258064</v>
      </c>
      <c r="Z39" s="6"/>
    </row>
    <row r="40" spans="1:26" x14ac:dyDescent="0.2">
      <c r="C40" t="s">
        <v>54</v>
      </c>
      <c r="F40" s="32">
        <f>[1]HeatingValue!N26</f>
        <v>1037.92</v>
      </c>
      <c r="I40" s="33">
        <f>[1]HeatingValue!Q26</f>
        <v>1034.4100000000001</v>
      </c>
      <c r="J40" s="9"/>
      <c r="L40" s="33">
        <f>[1]HeatingValue!T26</f>
        <v>1063.8399999999999</v>
      </c>
      <c r="O40" s="32">
        <f>[1]HeatingValue!Z26</f>
        <v>1047.27</v>
      </c>
      <c r="Q40" s="9"/>
      <c r="R40" s="32">
        <f>[1]HeatingValue!W26</f>
        <v>1075.79</v>
      </c>
      <c r="U40" s="34">
        <v>1024.7</v>
      </c>
      <c r="W40" s="32">
        <f>[1]HeatingValue!K26</f>
        <v>1051.4000000000001</v>
      </c>
      <c r="X40" s="9"/>
      <c r="Y40" s="32">
        <f>[1]HeatingValue!E26</f>
        <v>1063.5</v>
      </c>
      <c r="Z40" s="9"/>
    </row>
    <row r="41" spans="1:26" x14ac:dyDescent="0.2">
      <c r="F41" s="8"/>
      <c r="J41" s="9"/>
      <c r="O41" s="8"/>
      <c r="Q41" s="9"/>
      <c r="W41" s="8"/>
      <c r="X41" s="9"/>
      <c r="Z41" s="9"/>
    </row>
    <row r="42" spans="1:26" x14ac:dyDescent="0.2">
      <c r="A42" s="28" t="s">
        <v>55</v>
      </c>
      <c r="B42" s="28"/>
      <c r="F42" s="8"/>
      <c r="J42" s="9"/>
      <c r="O42" s="8"/>
      <c r="Q42" s="9"/>
      <c r="W42" s="8"/>
      <c r="X42" s="9"/>
      <c r="Z42" s="9"/>
    </row>
    <row r="43" spans="1:26" x14ac:dyDescent="0.2">
      <c r="F43" s="8"/>
      <c r="J43" s="9"/>
      <c r="O43" s="8"/>
      <c r="Q43" s="9"/>
      <c r="W43" s="8"/>
      <c r="X43" s="9"/>
      <c r="Z43" s="9"/>
    </row>
    <row r="44" spans="1:26" x14ac:dyDescent="0.2">
      <c r="C44" t="s">
        <v>56</v>
      </c>
      <c r="F44" s="35">
        <f>'[1]Pipeline Data'!P11</f>
        <v>0.59719</v>
      </c>
      <c r="G44" s="36"/>
      <c r="H44" s="36"/>
      <c r="I44" s="36">
        <f>'[1]Pipeline Data'!S11</f>
        <v>0.59383870967741925</v>
      </c>
      <c r="J44" s="37"/>
      <c r="K44" s="36"/>
      <c r="L44" s="36">
        <f>'[1]Pipeline Data'!M11</f>
        <v>0.59838709677419355</v>
      </c>
      <c r="M44" s="36"/>
      <c r="N44" s="36"/>
      <c r="O44" s="35">
        <f>'[1]Pipeline Data'!Y11</f>
        <v>0.61029032258064519</v>
      </c>
      <c r="P44" s="36"/>
      <c r="Q44" s="37"/>
      <c r="R44" s="36">
        <f>'[1]Pipeline Data'!V11</f>
        <v>0.63869354838709669</v>
      </c>
      <c r="S44" s="36"/>
      <c r="T44" s="36"/>
      <c r="U44" s="36">
        <v>0.95437700000000003</v>
      </c>
      <c r="V44" s="36"/>
      <c r="W44" s="35">
        <f>'[1]Pipeline Data'!G11</f>
        <v>0.59699999999999998</v>
      </c>
      <c r="X44" s="9"/>
      <c r="Y44" s="36">
        <f>'[1]Pipeline Data'!J11</f>
        <v>0.60820645161290332</v>
      </c>
      <c r="Z44" s="9"/>
    </row>
    <row r="45" spans="1:26" ht="13.5" thickBot="1" x14ac:dyDescent="0.25">
      <c r="C45" t="s">
        <v>57</v>
      </c>
      <c r="F45" s="38">
        <f>[1]SpecGravity!I25</f>
        <v>0.59576099999999999</v>
      </c>
      <c r="G45" s="25"/>
      <c r="H45" s="25"/>
      <c r="I45" s="39">
        <f>[1]SpecGravity!L25</f>
        <v>0.59255300000000011</v>
      </c>
      <c r="J45" s="27"/>
      <c r="K45" s="25"/>
      <c r="L45" s="39">
        <f>[1]SpecGravity!O25</f>
        <v>0.59747300000000003</v>
      </c>
      <c r="M45" s="25"/>
      <c r="N45" s="25"/>
      <c r="O45" s="38">
        <f>[1]SpecGravity!U25</f>
        <v>0.60890900000000003</v>
      </c>
      <c r="P45" s="25"/>
      <c r="Q45" s="27"/>
      <c r="R45" s="39">
        <f>[1]SpecGravity!R25</f>
        <v>0.63724599999999998</v>
      </c>
      <c r="S45" s="25"/>
      <c r="T45" s="25"/>
      <c r="U45" s="39">
        <v>0.591866</v>
      </c>
      <c r="V45" s="25"/>
      <c r="W45" s="38">
        <f>[1]SpecGravity!G25</f>
        <v>0.59552100000000008</v>
      </c>
      <c r="X45" s="27"/>
      <c r="Y45" s="39">
        <f>[1]SpecGravity!E25</f>
        <v>0.60653800000000002</v>
      </c>
      <c r="Z45" s="27"/>
    </row>
    <row r="46" spans="1:26" x14ac:dyDescent="0.2">
      <c r="Y46" s="40"/>
    </row>
    <row r="47" spans="1:26" x14ac:dyDescent="0.2">
      <c r="A47" s="41" t="s">
        <v>58</v>
      </c>
      <c r="B47" s="19"/>
      <c r="C47" s="19"/>
      <c r="Y47" s="40"/>
    </row>
    <row r="48" spans="1:26" x14ac:dyDescent="0.2">
      <c r="A48" s="42" t="s">
        <v>14</v>
      </c>
      <c r="B48" s="43"/>
      <c r="Y48" s="40"/>
    </row>
    <row r="49" spans="3:25" x14ac:dyDescent="0.2">
      <c r="C49" s="44" t="s">
        <v>14</v>
      </c>
    </row>
    <row r="51" spans="3:25" x14ac:dyDescent="0.2">
      <c r="Y51" s="40"/>
    </row>
    <row r="52" spans="3:25" x14ac:dyDescent="0.2">
      <c r="Y52" s="40"/>
    </row>
  </sheetData>
  <mergeCells count="56">
    <mergeCell ref="A1:Z1"/>
    <mergeCell ref="A2:Z2"/>
    <mergeCell ref="A4:Z4"/>
    <mergeCell ref="F7:G7"/>
    <mergeCell ref="I7:J7"/>
    <mergeCell ref="L7:M7"/>
    <mergeCell ref="O7:Q7"/>
    <mergeCell ref="R7:T7"/>
    <mergeCell ref="W7:X7"/>
    <mergeCell ref="Y7:Z7"/>
    <mergeCell ref="W8:X8"/>
    <mergeCell ref="Y8:Z8"/>
    <mergeCell ref="F9:G9"/>
    <mergeCell ref="I9:J9"/>
    <mergeCell ref="L9:M9"/>
    <mergeCell ref="O9:Q9"/>
    <mergeCell ref="R9:S9"/>
    <mergeCell ref="U9:V9"/>
    <mergeCell ref="W9:X9"/>
    <mergeCell ref="Y9:Z9"/>
    <mergeCell ref="F8:G8"/>
    <mergeCell ref="I8:J8"/>
    <mergeCell ref="L8:M8"/>
    <mergeCell ref="O8:Q8"/>
    <mergeCell ref="R8:T8"/>
    <mergeCell ref="U8:V8"/>
    <mergeCell ref="Y10:Z10"/>
    <mergeCell ref="F12:G12"/>
    <mergeCell ref="I12:J12"/>
    <mergeCell ref="K12:N12"/>
    <mergeCell ref="O12:Q12"/>
    <mergeCell ref="R12:T12"/>
    <mergeCell ref="W12:X12"/>
    <mergeCell ref="Y12:Z12"/>
    <mergeCell ref="F10:J10"/>
    <mergeCell ref="L10:M10"/>
    <mergeCell ref="O10:Q10"/>
    <mergeCell ref="R10:T10"/>
    <mergeCell ref="U10:V10"/>
    <mergeCell ref="W10:X10"/>
    <mergeCell ref="A16:C16"/>
    <mergeCell ref="Y13:Z13"/>
    <mergeCell ref="F14:G14"/>
    <mergeCell ref="I14:J14"/>
    <mergeCell ref="L14:M14"/>
    <mergeCell ref="O14:Q14"/>
    <mergeCell ref="R14:T14"/>
    <mergeCell ref="U14:V14"/>
    <mergeCell ref="W14:X14"/>
    <mergeCell ref="Y14:Z14"/>
    <mergeCell ref="F13:G13"/>
    <mergeCell ref="I13:J13"/>
    <mergeCell ref="K13:N13"/>
    <mergeCell ref="O13:Q13"/>
    <mergeCell ref="R13:T13"/>
    <mergeCell ref="W13:X13"/>
  </mergeCells>
  <phoneticPr fontId="1" type="noConversion"/>
  <pageMargins left="0.75" right="0.75" top="1" bottom="1" header="0.5" footer="0.5"/>
  <pageSetup scale="7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U1:V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scale="7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U1:V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scale="8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12111111111">
    <pageSetUpPr fitToPage="1"/>
  </sheetPr>
  <dimension ref="U1:V1"/>
  <sheetViews>
    <sheetView workbookViewId="0"/>
  </sheetViews>
  <sheetFormatPr defaultRowHeight="12.75" x14ac:dyDescent="0.2"/>
  <sheetData/>
  <phoneticPr fontId="0" type="noConversion"/>
  <printOptions horizontalCentered="1" verticalCentered="1"/>
  <pageMargins left="0.75" right="0.75" top="1" bottom="1" header="0" footer="0"/>
  <pageSetup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U1:V1"/>
  <sheetViews>
    <sheetView workbookViewId="0"/>
  </sheetViews>
  <sheetFormatPr defaultRowHeight="12.75" x14ac:dyDescent="0.2"/>
  <sheetData/>
  <phoneticPr fontId="1" type="noConversion"/>
  <pageMargins left="0.5" right="0.5" top="1" bottom="1" header="0" footer="0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U1:V1"/>
  <sheetViews>
    <sheetView workbookViewId="0"/>
  </sheetViews>
  <sheetFormatPr defaultRowHeight="12.75" x14ac:dyDescent="0.2"/>
  <sheetData/>
  <phoneticPr fontId="1" type="noConversion"/>
  <pageMargins left="0.45" right="0.43" top="1" bottom="1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U1:V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U1:V1"/>
  <sheetViews>
    <sheetView zoomScaleNormal="100" workbookViewId="0"/>
  </sheetViews>
  <sheetFormatPr defaultRowHeight="12.75" x14ac:dyDescent="0.2"/>
  <sheetData/>
  <phoneticPr fontId="1" type="noConversion"/>
  <pageMargins left="0.75" right="0.75" top="1" bottom="1" header="0.5" footer="0.5"/>
  <pageSetup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U1:V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scale="7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U1:V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scale="81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U1:V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U1:V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Modery</dc:creator>
  <cp:lastModifiedBy>Borders, Chad</cp:lastModifiedBy>
  <cp:lastPrinted>2015-06-19T15:00:20Z</cp:lastPrinted>
  <dcterms:created xsi:type="dcterms:W3CDTF">1999-08-09T16:10:18Z</dcterms:created>
  <dcterms:modified xsi:type="dcterms:W3CDTF">2026-01-08T17:26:38Z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3826ce-7c18-471d-9596-93de5bae332e_Enabled">
    <vt:lpwstr>true</vt:lpwstr>
  </property>
  <property fmtid="{D5CDD505-2E9C-101B-9397-08002B2CF9AE}" pid="3" name="MSIP_Label_ed3826ce-7c18-471d-9596-93de5bae332e_SetDate">
    <vt:lpwstr>2022-10-05T17:42:00Z</vt:lpwstr>
  </property>
  <property fmtid="{D5CDD505-2E9C-101B-9397-08002B2CF9AE}" pid="4" name="MSIP_Label_ed3826ce-7c18-471d-9596-93de5bae332e_Method">
    <vt:lpwstr>Standard</vt:lpwstr>
  </property>
  <property fmtid="{D5CDD505-2E9C-101B-9397-08002B2CF9AE}" pid="5" name="MSIP_Label_ed3826ce-7c18-471d-9596-93de5bae332e_Name">
    <vt:lpwstr>Internal</vt:lpwstr>
  </property>
  <property fmtid="{D5CDD505-2E9C-101B-9397-08002B2CF9AE}" pid="6" name="MSIP_Label_ed3826ce-7c18-471d-9596-93de5bae332e_SiteId">
    <vt:lpwstr>c0a02e2d-1186-410a-8895-0a4a252ebf17</vt:lpwstr>
  </property>
  <property fmtid="{D5CDD505-2E9C-101B-9397-08002B2CF9AE}" pid="7" name="MSIP_Label_ed3826ce-7c18-471d-9596-93de5bae332e_ActionId">
    <vt:lpwstr>1d6fbbe5-60c8-49e0-9cd4-37b9c84fe127</vt:lpwstr>
  </property>
  <property fmtid="{D5CDD505-2E9C-101B-9397-08002B2CF9AE}" pid="8" name="MSIP_Label_ed3826ce-7c18-471d-9596-93de5bae332e_ContentBits">
    <vt:lpwstr>0</vt:lpwstr>
  </property>
</Properties>
</file>